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65" windowHeight="8370" activeTab="0"/>
  </bookViews>
  <sheets>
    <sheet name="Instructions" sheetId="1" r:id="rId1"/>
    <sheet name="Decay" sheetId="2" r:id="rId2"/>
    <sheet name="Activity" sheetId="3" r:id="rId3"/>
    <sheet name="Half-life converter" sheetId="4" r:id="rId4"/>
  </sheets>
  <definedNames/>
  <calcPr fullCalcOnLoad="1"/>
</workbook>
</file>

<file path=xl/sharedStrings.xml><?xml version="1.0" encoding="utf-8"?>
<sst xmlns="http://schemas.openxmlformats.org/spreadsheetml/2006/main" count="96" uniqueCount="34">
  <si>
    <t>l</t>
  </si>
  <si>
    <t>N</t>
  </si>
  <si>
    <t>Rate of decay</t>
  </si>
  <si>
    <t>Decay constant - a characteristic of the radioactive substance</t>
  </si>
  <si>
    <t>Number of radioactive atoms present in the sample at an instant in time</t>
  </si>
  <si>
    <t>per second</t>
  </si>
  <si>
    <t>Integration of this equation gives</t>
  </si>
  <si>
    <t>t</t>
  </si>
  <si>
    <r>
      <t>N</t>
    </r>
    <r>
      <rPr>
        <b/>
        <vertAlign val="subscript"/>
        <sz val="14"/>
        <rFont val="Arial"/>
        <family val="2"/>
      </rPr>
      <t>o</t>
    </r>
  </si>
  <si>
    <t>Number of radioactive atoms originally present in the sample (at t=0)</t>
  </si>
  <si>
    <t>Time since number present originally was measured</t>
  </si>
  <si>
    <t>second</t>
  </si>
  <si>
    <t>Radioactive Decay</t>
  </si>
  <si>
    <r>
      <t>T</t>
    </r>
    <r>
      <rPr>
        <b/>
        <vertAlign val="subscript"/>
        <sz val="14"/>
        <rFont val="Arial"/>
        <family val="2"/>
      </rPr>
      <t>0.5</t>
    </r>
  </si>
  <si>
    <t>Half Life</t>
  </si>
  <si>
    <t>Bq</t>
  </si>
  <si>
    <t>Instructions</t>
  </si>
  <si>
    <t>Enter the values highlighted in orange, the grey values are then automatically calculated for you</t>
  </si>
  <si>
    <t>-dN/dt</t>
  </si>
  <si>
    <t>Try typing in some numbers in decimal format and see what they look like in scientific format</t>
  </si>
  <si>
    <t>7.00E-2 means (7.00 x 10 to the power of -2) or 0.0700</t>
  </si>
  <si>
    <t xml:space="preserve">These sheets use scientific format for some numbers </t>
  </si>
  <si>
    <t xml:space="preserve">For example: </t>
  </si>
  <si>
    <t>A</t>
  </si>
  <si>
    <r>
      <t>A</t>
    </r>
    <r>
      <rPr>
        <b/>
        <vertAlign val="subscript"/>
        <sz val="14"/>
        <rFont val="Arial"/>
        <family val="2"/>
      </rPr>
      <t>o</t>
    </r>
  </si>
  <si>
    <t>Activity of the sample at an instant in time</t>
  </si>
  <si>
    <t>Activity of the sample at t=0</t>
  </si>
  <si>
    <t>Time elapsed since the original activity was measured</t>
  </si>
  <si>
    <t>Pull to the left to see values in hours, days and years</t>
  </si>
  <si>
    <t>minute</t>
  </si>
  <si>
    <t>hour</t>
  </si>
  <si>
    <t>day</t>
  </si>
  <si>
    <t>year</t>
  </si>
  <si>
    <t>Enter the half life in the units you have been given and see it converted to other time units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</si>
</sst>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0.000"/>
    <numFmt numFmtId="166" formatCode="0.00000000000000000000000"/>
    <numFmt numFmtId="167" formatCode="#,##0.00000000000000000000000"/>
    <numFmt numFmtId="168" formatCode="0.00000000000000000000000E+00"/>
  </numFmts>
  <fonts count="13">
    <font>
      <sz val="10"/>
      <name val="Arial"/>
      <family val="0"/>
    </font>
    <font>
      <sz val="14"/>
      <name val="Arial"/>
      <family val="2"/>
    </font>
    <font>
      <b/>
      <sz val="14"/>
      <name val="Symbol"/>
      <family val="1"/>
    </font>
    <font>
      <b/>
      <sz val="14"/>
      <name val="Arial"/>
      <family val="0"/>
    </font>
    <font>
      <sz val="14"/>
      <color indexed="53"/>
      <name val="Arial"/>
      <family val="2"/>
    </font>
    <font>
      <b/>
      <vertAlign val="subscript"/>
      <sz val="14"/>
      <name val="Arial"/>
      <family val="2"/>
    </font>
    <font>
      <b/>
      <sz val="26"/>
      <color indexed="53"/>
      <name val="Arial"/>
      <family val="2"/>
    </font>
    <font>
      <b/>
      <sz val="20"/>
      <color indexed="53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4"/>
      <color indexed="9"/>
      <name val="Arial"/>
      <family val="2"/>
    </font>
    <font>
      <b/>
      <sz val="26"/>
      <name val="Arial"/>
      <family val="2"/>
    </font>
    <font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52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54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double">
        <color indexed="54"/>
      </right>
      <top style="double">
        <color indexed="54"/>
      </top>
      <bottom style="double">
        <color indexed="54"/>
      </bottom>
    </border>
    <border>
      <left style="double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1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4" fillId="5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4" fillId="5" borderId="0" xfId="0" applyFont="1" applyFill="1" applyAlignment="1">
      <alignment horizontal="right" wrapText="1"/>
    </xf>
    <xf numFmtId="49" fontId="6" fillId="4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center"/>
    </xf>
    <xf numFmtId="11" fontId="1" fillId="2" borderId="0" xfId="0" applyNumberFormat="1" applyFont="1" applyFill="1" applyAlignment="1" applyProtection="1">
      <alignment horizontal="center"/>
      <protection hidden="1"/>
    </xf>
    <xf numFmtId="11" fontId="1" fillId="2" borderId="0" xfId="0" applyNumberFormat="1" applyFont="1" applyFill="1" applyAlignment="1">
      <alignment horizontal="center"/>
    </xf>
    <xf numFmtId="11" fontId="1" fillId="2" borderId="2" xfId="0" applyNumberFormat="1" applyFont="1" applyFill="1" applyBorder="1" applyAlignment="1" applyProtection="1">
      <alignment horizontal="center"/>
      <protection hidden="1"/>
    </xf>
    <xf numFmtId="11" fontId="1" fillId="5" borderId="0" xfId="0" applyNumberFormat="1" applyFont="1" applyFill="1" applyAlignment="1">
      <alignment horizontal="center"/>
    </xf>
    <xf numFmtId="11" fontId="0" fillId="0" borderId="0" xfId="0" applyNumberFormat="1" applyAlignment="1">
      <alignment/>
    </xf>
    <xf numFmtId="0" fontId="9" fillId="5" borderId="0" xfId="0" applyFont="1" applyFill="1" applyAlignment="1">
      <alignment/>
    </xf>
    <xf numFmtId="11" fontId="9" fillId="5" borderId="0" xfId="0" applyNumberFormat="1" applyFont="1" applyFill="1" applyAlignment="1">
      <alignment horizontal="center"/>
    </xf>
    <xf numFmtId="0" fontId="8" fillId="5" borderId="0" xfId="0" applyFont="1" applyFill="1" applyAlignment="1">
      <alignment/>
    </xf>
    <xf numFmtId="166" fontId="10" fillId="5" borderId="0" xfId="0" applyNumberFormat="1" applyFont="1" applyFill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11" fillId="7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11" fontId="1" fillId="7" borderId="11" xfId="0" applyNumberFormat="1" applyFont="1" applyFill="1" applyBorder="1" applyAlignment="1" applyProtection="1">
      <alignment horizontal="center"/>
      <protection locked="0"/>
    </xf>
    <xf numFmtId="11" fontId="1" fillId="7" borderId="0" xfId="0" applyNumberFormat="1" applyFont="1" applyFill="1" applyBorder="1" applyAlignment="1" applyProtection="1">
      <alignment horizontal="center"/>
      <protection locked="0"/>
    </xf>
    <xf numFmtId="11" fontId="1" fillId="7" borderId="0" xfId="0" applyNumberFormat="1" applyFont="1" applyFill="1" applyAlignment="1" applyProtection="1">
      <alignment horizontal="center"/>
      <protection locked="0"/>
    </xf>
    <xf numFmtId="0" fontId="0" fillId="4" borderId="9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1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7" borderId="0" xfId="0" applyNumberFormat="1" applyFont="1" applyFill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center"/>
      <protection/>
    </xf>
    <xf numFmtId="0" fontId="1" fillId="6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1" fillId="7" borderId="0" xfId="0" applyNumberFormat="1" applyFont="1" applyFill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center"/>
      <protection/>
    </xf>
    <xf numFmtId="0" fontId="0" fillId="5" borderId="0" xfId="0" applyNumberFormat="1" applyFill="1" applyAlignment="1">
      <alignment/>
    </xf>
    <xf numFmtId="0" fontId="12" fillId="5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161925</xdr:rowOff>
    </xdr:from>
    <xdr:to>
      <xdr:col>2</xdr:col>
      <xdr:colOff>219075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61925"/>
          <a:ext cx="1047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5</xdr:row>
      <xdr:rowOff>180975</xdr:rowOff>
    </xdr:from>
    <xdr:to>
      <xdr:col>2</xdr:col>
      <xdr:colOff>314325</xdr:colOff>
      <xdr:row>7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743075"/>
          <a:ext cx="1057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125.421875" style="0" customWidth="1"/>
  </cols>
  <sheetData>
    <row r="1" ht="33.75">
      <c r="A1" s="42" t="s">
        <v>16</v>
      </c>
    </row>
    <row r="2" ht="12.75">
      <c r="A2" s="41"/>
    </row>
    <row r="3" ht="18">
      <c r="A3" s="43" t="s">
        <v>21</v>
      </c>
    </row>
    <row r="4" ht="18">
      <c r="A4" s="37"/>
    </row>
    <row r="5" ht="18">
      <c r="A5" s="37" t="s">
        <v>22</v>
      </c>
    </row>
    <row r="6" ht="18">
      <c r="A6" s="43" t="s">
        <v>20</v>
      </c>
    </row>
    <row r="7" ht="18">
      <c r="A7" s="37"/>
    </row>
    <row r="8" ht="18">
      <c r="A8" s="37" t="s">
        <v>19</v>
      </c>
    </row>
    <row r="9" ht="18">
      <c r="A9" s="37"/>
    </row>
    <row r="10" spans="1:2" ht="18">
      <c r="A10" s="40">
        <v>7.65E-17</v>
      </c>
      <c r="B10" s="36"/>
    </row>
    <row r="11" ht="18">
      <c r="A11" s="37"/>
    </row>
    <row r="12" ht="18">
      <c r="A12" s="38">
        <f>A10</f>
        <v>7.65E-17</v>
      </c>
    </row>
    <row r="13" ht="12.75">
      <c r="A13" s="39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9.140625" defaultRowHeight="12.75"/>
  <cols>
    <col min="1" max="1" width="85.8515625" style="3" bestFit="1" customWidth="1"/>
    <col min="2" max="2" width="12.7109375" style="2" customWidth="1"/>
    <col min="3" max="3" width="15.7109375" style="1" customWidth="1"/>
    <col min="4" max="4" width="10.140625" style="9" bestFit="1" customWidth="1"/>
  </cols>
  <sheetData>
    <row r="1" spans="1:4" ht="49.5" customHeight="1" thickBot="1" thickTop="1">
      <c r="A1" s="30" t="s">
        <v>12</v>
      </c>
      <c r="B1" s="14"/>
      <c r="C1" s="15"/>
      <c r="D1" s="16"/>
    </row>
    <row r="2" spans="1:4" ht="18.75" thickTop="1">
      <c r="A2" s="5" t="s">
        <v>3</v>
      </c>
      <c r="B2" s="6" t="s">
        <v>0</v>
      </c>
      <c r="C2" s="34">
        <f>C5/C3</f>
        <v>1.6129032258064516E-06</v>
      </c>
      <c r="D2" s="11" t="s">
        <v>5</v>
      </c>
    </row>
    <row r="3" spans="1:4" ht="18">
      <c r="A3" s="7" t="s">
        <v>4</v>
      </c>
      <c r="B3" s="4" t="s">
        <v>1</v>
      </c>
      <c r="C3" s="45">
        <v>3.1E+17</v>
      </c>
      <c r="D3" s="12"/>
    </row>
    <row r="4" spans="1:4" ht="18">
      <c r="A4" s="7"/>
      <c r="B4" s="4"/>
      <c r="C4" s="10"/>
      <c r="D4" s="12"/>
    </row>
    <row r="5" spans="1:4" ht="18.75" thickBot="1">
      <c r="A5" s="8" t="s">
        <v>2</v>
      </c>
      <c r="B5" s="31" t="s">
        <v>18</v>
      </c>
      <c r="C5" s="44">
        <v>500000000000</v>
      </c>
      <c r="D5" s="13" t="s">
        <v>15</v>
      </c>
    </row>
    <row r="6" spans="1:4" ht="18.75" thickTop="1">
      <c r="A6" s="17"/>
      <c r="B6" s="18"/>
      <c r="C6" s="19"/>
      <c r="D6" s="20"/>
    </row>
    <row r="7" spans="1:4" ht="18">
      <c r="A7" s="21" t="s">
        <v>6</v>
      </c>
      <c r="B7" s="18"/>
      <c r="C7" s="19"/>
      <c r="D7" s="20"/>
    </row>
    <row r="8" spans="1:4" ht="18">
      <c r="A8" s="17"/>
      <c r="B8" s="18"/>
      <c r="C8" s="19"/>
      <c r="D8" s="20"/>
    </row>
    <row r="9" spans="1:4" ht="21">
      <c r="A9" s="7" t="s">
        <v>9</v>
      </c>
      <c r="B9" s="25" t="s">
        <v>8</v>
      </c>
      <c r="C9" s="46">
        <v>3.1E+17</v>
      </c>
      <c r="D9" s="24"/>
    </row>
    <row r="10" spans="1:4" ht="18">
      <c r="A10" s="7" t="s">
        <v>4</v>
      </c>
      <c r="B10" s="25" t="s">
        <v>1</v>
      </c>
      <c r="C10" s="23">
        <f>C3</f>
        <v>3.1E+17</v>
      </c>
      <c r="D10" s="24"/>
    </row>
    <row r="11" spans="1:4" ht="18">
      <c r="A11" s="7" t="s">
        <v>10</v>
      </c>
      <c r="B11" s="22" t="s">
        <v>7</v>
      </c>
      <c r="C11" s="32">
        <f>(LN(C10)-LN(C9))/-C12</f>
        <v>0</v>
      </c>
      <c r="D11" s="24" t="s">
        <v>11</v>
      </c>
    </row>
    <row r="12" spans="1:4" ht="18">
      <c r="A12" s="7" t="s">
        <v>3</v>
      </c>
      <c r="B12" s="26" t="s">
        <v>0</v>
      </c>
      <c r="C12" s="33">
        <f>C2</f>
        <v>1.6129032258064516E-06</v>
      </c>
      <c r="D12" s="24" t="s">
        <v>15</v>
      </c>
    </row>
    <row r="13" spans="1:4" ht="18">
      <c r="A13" s="27"/>
      <c r="B13" s="22"/>
      <c r="C13" s="23"/>
      <c r="D13" s="24"/>
    </row>
    <row r="14" spans="1:4" ht="21">
      <c r="A14" s="27" t="s">
        <v>14</v>
      </c>
      <c r="B14" s="22" t="s">
        <v>13</v>
      </c>
      <c r="C14" s="33">
        <f>LN(2)/C2</f>
        <v>429751.2519471661</v>
      </c>
      <c r="D14" s="24"/>
    </row>
    <row r="15" spans="1:4" ht="18">
      <c r="A15" s="17"/>
      <c r="B15" s="18"/>
      <c r="C15" s="19"/>
      <c r="D15" s="20"/>
    </row>
    <row r="16" spans="1:4" ht="26.25">
      <c r="A16" s="28" t="s">
        <v>16</v>
      </c>
      <c r="B16" s="18"/>
      <c r="C16" s="35"/>
      <c r="D16" s="20"/>
    </row>
    <row r="17" spans="1:4" ht="36">
      <c r="A17" s="29" t="s">
        <v>17</v>
      </c>
      <c r="B17" s="18"/>
      <c r="C17" s="19"/>
      <c r="D17" s="20"/>
    </row>
    <row r="18" spans="1:4" ht="18">
      <c r="A18" s="17"/>
      <c r="B18" s="18"/>
      <c r="C18" s="19"/>
      <c r="D18" s="20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8" sqref="A8:IV8"/>
    </sheetView>
  </sheetViews>
  <sheetFormatPr defaultColWidth="9.140625" defaultRowHeight="12.75"/>
  <cols>
    <col min="1" max="1" width="85.8515625" style="3" customWidth="1"/>
    <col min="2" max="2" width="12.7109375" style="2" customWidth="1"/>
    <col min="3" max="3" width="15.7109375" style="1" customWidth="1"/>
    <col min="4" max="4" width="10.140625" style="51" customWidth="1"/>
    <col min="5" max="5" width="13.28125" style="56" bestFit="1" customWidth="1"/>
    <col min="6" max="6" width="9.140625" style="52" customWidth="1"/>
    <col min="7" max="7" width="13.28125" style="56" bestFit="1" customWidth="1"/>
    <col min="8" max="8" width="9.140625" style="52" customWidth="1"/>
    <col min="9" max="9" width="13.28125" style="56" bestFit="1" customWidth="1"/>
    <col min="10" max="10" width="9.140625" style="52" customWidth="1"/>
    <col min="11" max="11" width="13.28125" style="56" bestFit="1" customWidth="1"/>
    <col min="12" max="12" width="9.140625" style="52" customWidth="1"/>
  </cols>
  <sheetData>
    <row r="1" spans="1:12" ht="49.5" customHeight="1" thickBot="1" thickTop="1">
      <c r="A1" s="30" t="s">
        <v>12</v>
      </c>
      <c r="B1" s="14"/>
      <c r="C1" s="15"/>
      <c r="D1" s="47"/>
      <c r="E1" s="53"/>
      <c r="F1" s="48"/>
      <c r="G1" s="53"/>
      <c r="H1" s="48"/>
      <c r="I1" s="53"/>
      <c r="J1" s="48"/>
      <c r="K1" s="53"/>
      <c r="L1" s="48"/>
    </row>
    <row r="2" spans="1:12" ht="18.75" thickTop="1">
      <c r="A2" s="17"/>
      <c r="B2" s="18"/>
      <c r="C2" s="19"/>
      <c r="D2" s="49"/>
      <c r="E2" s="53"/>
      <c r="F2" s="48"/>
      <c r="G2" s="53"/>
      <c r="H2" s="48"/>
      <c r="I2" s="53"/>
      <c r="J2" s="48"/>
      <c r="K2" s="53"/>
      <c r="L2" s="48"/>
    </row>
    <row r="3" spans="1:12" ht="21">
      <c r="A3" s="7" t="s">
        <v>26</v>
      </c>
      <c r="B3" s="25" t="s">
        <v>24</v>
      </c>
      <c r="C3" s="46">
        <v>500000000000</v>
      </c>
      <c r="D3" s="57" t="s">
        <v>15</v>
      </c>
      <c r="E3" s="54"/>
      <c r="F3" s="58"/>
      <c r="G3" s="54"/>
      <c r="H3" s="58"/>
      <c r="I3" s="54"/>
      <c r="J3" s="58"/>
      <c r="K3" s="54"/>
      <c r="L3" s="50"/>
    </row>
    <row r="4" spans="1:12" ht="18">
      <c r="A4" s="7" t="s">
        <v>25</v>
      </c>
      <c r="B4" s="4" t="s">
        <v>23</v>
      </c>
      <c r="C4" s="45">
        <f>C3/4</f>
        <v>125000000000</v>
      </c>
      <c r="D4" s="57" t="s">
        <v>15</v>
      </c>
      <c r="E4" s="54"/>
      <c r="F4" s="58"/>
      <c r="G4" s="54"/>
      <c r="H4" s="58"/>
      <c r="I4" s="54"/>
      <c r="J4" s="58"/>
      <c r="K4" s="54"/>
      <c r="L4" s="50"/>
    </row>
    <row r="5" spans="1:12" ht="18">
      <c r="A5" s="7" t="s">
        <v>27</v>
      </c>
      <c r="B5" s="22" t="s">
        <v>7</v>
      </c>
      <c r="C5" s="32">
        <f>LN(C4/C3)/(-C6)</f>
        <v>864000</v>
      </c>
      <c r="D5" s="57" t="s">
        <v>11</v>
      </c>
      <c r="E5" s="55">
        <f>C5*60</f>
        <v>51840000</v>
      </c>
      <c r="F5" s="58" t="s">
        <v>29</v>
      </c>
      <c r="G5" s="55">
        <f>E5*60</f>
        <v>3110400000</v>
      </c>
      <c r="H5" s="58" t="s">
        <v>30</v>
      </c>
      <c r="I5" s="55">
        <f>G5*24</f>
        <v>74649600000</v>
      </c>
      <c r="J5" s="58" t="s">
        <v>31</v>
      </c>
      <c r="K5" s="55">
        <f>I5*365.25</f>
        <v>27265766400000</v>
      </c>
      <c r="L5" s="50" t="s">
        <v>32</v>
      </c>
    </row>
    <row r="6" spans="1:12" ht="18">
      <c r="A6" s="7" t="s">
        <v>3</v>
      </c>
      <c r="B6" s="26" t="s">
        <v>0</v>
      </c>
      <c r="C6" s="32">
        <f>LN(2)/C8</f>
        <v>1.6045073624072808E-06</v>
      </c>
      <c r="D6" s="57" t="s">
        <v>5</v>
      </c>
      <c r="E6" s="55">
        <f>C6*60</f>
        <v>9.627044174443685E-05</v>
      </c>
      <c r="F6" s="58" t="s">
        <v>29</v>
      </c>
      <c r="G6" s="55">
        <f>E6*60</f>
        <v>0.0057762265046662105</v>
      </c>
      <c r="H6" s="58" t="s">
        <v>30</v>
      </c>
      <c r="I6" s="55">
        <f>G6*24</f>
        <v>0.13862943611198905</v>
      </c>
      <c r="J6" s="58" t="s">
        <v>31</v>
      </c>
      <c r="K6" s="55">
        <f>I6*365.25</f>
        <v>50.634401539904005</v>
      </c>
      <c r="L6" s="50" t="s">
        <v>32</v>
      </c>
    </row>
    <row r="7" spans="1:12" ht="18">
      <c r="A7" s="27"/>
      <c r="B7" s="22"/>
      <c r="C7" s="23"/>
      <c r="D7" s="57"/>
      <c r="E7" s="55"/>
      <c r="F7" s="58"/>
      <c r="G7" s="55"/>
      <c r="H7" s="58"/>
      <c r="I7" s="55"/>
      <c r="J7" s="58"/>
      <c r="K7" s="55"/>
      <c r="L7" s="50"/>
    </row>
    <row r="8" spans="1:12" ht="21">
      <c r="A8" s="27" t="s">
        <v>14</v>
      </c>
      <c r="B8" s="22" t="s">
        <v>13</v>
      </c>
      <c r="C8" s="46">
        <f>5*60*60*24</f>
        <v>432000</v>
      </c>
      <c r="D8" s="57" t="s">
        <v>11</v>
      </c>
      <c r="E8" s="55">
        <f>C8/60</f>
        <v>7200</v>
      </c>
      <c r="F8" s="58" t="s">
        <v>29</v>
      </c>
      <c r="G8" s="55">
        <f>E8/60</f>
        <v>120</v>
      </c>
      <c r="H8" s="58" t="s">
        <v>30</v>
      </c>
      <c r="I8" s="55">
        <f>G8/24</f>
        <v>5</v>
      </c>
      <c r="J8" s="58" t="s">
        <v>31</v>
      </c>
      <c r="K8" s="55">
        <f>I8/365.25</f>
        <v>0.013689253935660506</v>
      </c>
      <c r="L8" s="50" t="s">
        <v>32</v>
      </c>
    </row>
    <row r="9" spans="1:12" ht="18">
      <c r="A9" s="17"/>
      <c r="B9" s="18"/>
      <c r="C9" s="19"/>
      <c r="D9" s="49"/>
      <c r="E9" s="53"/>
      <c r="F9" s="48"/>
      <c r="G9" s="53"/>
      <c r="H9" s="48"/>
      <c r="I9" s="53"/>
      <c r="J9" s="48"/>
      <c r="K9" s="53"/>
      <c r="L9" s="48"/>
    </row>
    <row r="10" spans="1:12" ht="26.25">
      <c r="A10" s="28" t="s">
        <v>16</v>
      </c>
      <c r="B10" s="18"/>
      <c r="C10" s="35"/>
      <c r="D10" s="49"/>
      <c r="E10" s="53"/>
      <c r="F10" s="48"/>
      <c r="G10" s="53"/>
      <c r="H10" s="48"/>
      <c r="I10" s="53"/>
      <c r="J10" s="48"/>
      <c r="K10" s="53"/>
      <c r="L10" s="48"/>
    </row>
    <row r="11" spans="1:12" ht="36">
      <c r="A11" s="29" t="s">
        <v>17</v>
      </c>
      <c r="B11" s="18"/>
      <c r="C11" s="19"/>
      <c r="D11" s="49"/>
      <c r="E11" s="53"/>
      <c r="F11" s="48"/>
      <c r="G11" s="53"/>
      <c r="H11" s="48"/>
      <c r="I11" s="53"/>
      <c r="J11" s="48"/>
      <c r="K11" s="53"/>
      <c r="L11" s="48"/>
    </row>
    <row r="12" spans="1:12" ht="18">
      <c r="A12" s="17"/>
      <c r="B12" s="18"/>
      <c r="C12" s="19"/>
      <c r="D12" s="49"/>
      <c r="E12" s="53"/>
      <c r="F12" s="48"/>
      <c r="G12" s="53"/>
      <c r="H12" s="48"/>
      <c r="I12" s="53"/>
      <c r="J12" s="48"/>
      <c r="K12" s="53"/>
      <c r="L12" s="48"/>
    </row>
    <row r="13" ht="18">
      <c r="A13" s="3" t="s">
        <v>28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9" sqref="E9"/>
    </sheetView>
  </sheetViews>
  <sheetFormatPr defaultColWidth="9.140625" defaultRowHeight="12.75"/>
  <cols>
    <col min="1" max="1" width="11.28125" style="67" bestFit="1" customWidth="1"/>
    <col min="2" max="2" width="5.7109375" style="67" bestFit="1" customWidth="1"/>
    <col min="3" max="3" width="13.28125" style="67" bestFit="1" customWidth="1"/>
    <col min="4" max="4" width="7.00390625" style="67" bestFit="1" customWidth="1"/>
    <col min="5" max="5" width="13.28125" style="67" bestFit="1" customWidth="1"/>
    <col min="6" max="6" width="6.57421875" style="67" bestFit="1" customWidth="1"/>
    <col min="7" max="7" width="13.28125" style="67" bestFit="1" customWidth="1"/>
    <col min="8" max="8" width="4.57421875" style="67" bestFit="1" customWidth="1"/>
    <col min="9" max="9" width="13.28125" style="67" bestFit="1" customWidth="1"/>
    <col min="10" max="10" width="4.00390625" style="67" bestFit="1" customWidth="1"/>
    <col min="11" max="11" width="12.57421875" style="67" bestFit="1" customWidth="1"/>
    <col min="12" max="12" width="4.57421875" style="67" bestFit="1" customWidth="1"/>
    <col min="13" max="16384" width="9.140625" style="67" customWidth="1"/>
  </cols>
  <sheetData>
    <row r="1" spans="1:12" ht="21">
      <c r="A1" s="61" t="s">
        <v>14</v>
      </c>
      <c r="B1" s="62" t="s">
        <v>13</v>
      </c>
      <c r="C1" s="59">
        <v>864000</v>
      </c>
      <c r="D1" s="63" t="s">
        <v>11</v>
      </c>
      <c r="E1" s="64">
        <f>C1/60</f>
        <v>14400</v>
      </c>
      <c r="F1" s="65" t="s">
        <v>29</v>
      </c>
      <c r="G1" s="64">
        <f>E1/60</f>
        <v>240</v>
      </c>
      <c r="H1" s="65" t="s">
        <v>30</v>
      </c>
      <c r="I1" s="64">
        <f>G1/24</f>
        <v>10</v>
      </c>
      <c r="J1" s="65" t="s">
        <v>31</v>
      </c>
      <c r="K1" s="64">
        <f>I1/365.25</f>
        <v>0.02737850787132101</v>
      </c>
      <c r="L1" s="66" t="s">
        <v>32</v>
      </c>
    </row>
    <row r="2" spans="1:12" ht="21">
      <c r="A2" s="61" t="s">
        <v>14</v>
      </c>
      <c r="B2" s="62" t="s">
        <v>13</v>
      </c>
      <c r="C2" s="60">
        <f>E2*60</f>
        <v>432000</v>
      </c>
      <c r="D2" s="63" t="s">
        <v>11</v>
      </c>
      <c r="E2" s="68">
        <v>7200</v>
      </c>
      <c r="F2" s="65" t="s">
        <v>29</v>
      </c>
      <c r="G2" s="64">
        <f>E2/60</f>
        <v>120</v>
      </c>
      <c r="H2" s="65" t="s">
        <v>30</v>
      </c>
      <c r="I2" s="64">
        <f>G2/24</f>
        <v>5</v>
      </c>
      <c r="J2" s="65" t="s">
        <v>31</v>
      </c>
      <c r="K2" s="64">
        <f>I2/365.25</f>
        <v>0.013689253935660506</v>
      </c>
      <c r="L2" s="66" t="s">
        <v>32</v>
      </c>
    </row>
    <row r="3" spans="1:12" ht="21">
      <c r="A3" s="61" t="s">
        <v>14</v>
      </c>
      <c r="B3" s="62" t="s">
        <v>13</v>
      </c>
      <c r="C3" s="60">
        <f>E3*60</f>
        <v>18000</v>
      </c>
      <c r="D3" s="63" t="s">
        <v>11</v>
      </c>
      <c r="E3" s="64">
        <f>G3*60</f>
        <v>300</v>
      </c>
      <c r="F3" s="65" t="s">
        <v>29</v>
      </c>
      <c r="G3" s="68">
        <v>5</v>
      </c>
      <c r="H3" s="65" t="s">
        <v>30</v>
      </c>
      <c r="I3" s="64">
        <f>G3/24</f>
        <v>0.20833333333333334</v>
      </c>
      <c r="J3" s="65" t="s">
        <v>31</v>
      </c>
      <c r="K3" s="64">
        <f>I3/365.25</f>
        <v>0.0005703855806525211</v>
      </c>
      <c r="L3" s="66" t="s">
        <v>32</v>
      </c>
    </row>
    <row r="4" spans="1:12" ht="21">
      <c r="A4" s="61" t="s">
        <v>14</v>
      </c>
      <c r="B4" s="62" t="s">
        <v>13</v>
      </c>
      <c r="C4" s="60">
        <f>E4*60</f>
        <v>3888000</v>
      </c>
      <c r="D4" s="63" t="s">
        <v>11</v>
      </c>
      <c r="E4" s="64">
        <f>G4*60</f>
        <v>64800</v>
      </c>
      <c r="F4" s="65" t="s">
        <v>29</v>
      </c>
      <c r="G4" s="64">
        <f>I4*24</f>
        <v>1080</v>
      </c>
      <c r="H4" s="65" t="s">
        <v>30</v>
      </c>
      <c r="I4" s="68">
        <v>45</v>
      </c>
      <c r="J4" s="65" t="s">
        <v>31</v>
      </c>
      <c r="K4" s="64">
        <f>I4/365.25</f>
        <v>0.12320328542094455</v>
      </c>
      <c r="L4" s="66" t="s">
        <v>32</v>
      </c>
    </row>
    <row r="5" spans="1:12" ht="21">
      <c r="A5" s="61" t="s">
        <v>14</v>
      </c>
      <c r="B5" s="62" t="s">
        <v>13</v>
      </c>
      <c r="C5" s="60">
        <f>E5*60</f>
        <v>432000</v>
      </c>
      <c r="D5" s="63" t="s">
        <v>11</v>
      </c>
      <c r="E5" s="64">
        <f>G5*60</f>
        <v>7200</v>
      </c>
      <c r="F5" s="65" t="s">
        <v>29</v>
      </c>
      <c r="G5" s="64">
        <f>I5*24</f>
        <v>120</v>
      </c>
      <c r="H5" s="65" t="s">
        <v>30</v>
      </c>
      <c r="I5" s="69">
        <v>5</v>
      </c>
      <c r="J5" s="65" t="s">
        <v>31</v>
      </c>
      <c r="K5" s="68">
        <v>0.0274</v>
      </c>
      <c r="L5" s="66" t="s">
        <v>32</v>
      </c>
    </row>
    <row r="6" spans="1:12" ht="12.7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">
      <c r="A7" s="71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 ht="12.7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Wolverhampton Girls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Wolverhampton Girls High School</dc:creator>
  <cp:keywords/>
  <dc:description/>
  <cp:lastModifiedBy>Wolverhampton Girls High School</cp:lastModifiedBy>
  <dcterms:created xsi:type="dcterms:W3CDTF">2001-03-14T19:53:16Z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